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070" activeTab="0"/>
  </bookViews>
  <sheets>
    <sheet name="таблица 8" sheetId="1" r:id="rId1"/>
  </sheets>
  <definedNames>
    <definedName name="_GoBack" localSheetId="0">'таблица 8'!$G$62</definedName>
    <definedName name="_xlnm.Print_Area" localSheetId="0">'таблица 8'!$A$1:$I$49</definedName>
  </definedNames>
  <calcPr fullCalcOnLoad="1"/>
</workbook>
</file>

<file path=xl/sharedStrings.xml><?xml version="1.0" encoding="utf-8"?>
<sst xmlns="http://schemas.openxmlformats.org/spreadsheetml/2006/main" count="53" uniqueCount="38">
  <si>
    <t>КЕКВ</t>
  </si>
  <si>
    <t>Найменування</t>
  </si>
  <si>
    <t>%</t>
  </si>
  <si>
    <t>Фінансування з державного бюджету</t>
  </si>
  <si>
    <t>Заробітна плата</t>
  </si>
  <si>
    <t>Нарахування на зарплату</t>
  </si>
  <si>
    <t>Оплата послуг(крімкомунальних)</t>
  </si>
  <si>
    <t>Відрядження</t>
  </si>
  <si>
    <t>Оплата комунальнихпослуг</t>
  </si>
  <si>
    <t>Оплата теплопостачання</t>
  </si>
  <si>
    <t xml:space="preserve">Оплата водо пост. і водовідведення  </t>
  </si>
  <si>
    <t xml:space="preserve">Оплата електроенергії                                      </t>
  </si>
  <si>
    <t>Окремі заходи розвитку по реалізації держ.програм</t>
  </si>
  <si>
    <t>Стипендія</t>
  </si>
  <si>
    <t>Інші пот. трансферти населенню</t>
  </si>
  <si>
    <t>Інші видатки</t>
  </si>
  <si>
    <t>Придбання товарів</t>
  </si>
  <si>
    <t>Компенсація на одяг студ.-сир.</t>
  </si>
  <si>
    <t xml:space="preserve">Харчування </t>
  </si>
  <si>
    <t>різниця(+,-)</t>
  </si>
  <si>
    <t>тис.грн.</t>
  </si>
  <si>
    <t>Реконструкція та реставрація інших обєктів</t>
  </si>
  <si>
    <t>Поточні видатки</t>
  </si>
  <si>
    <t>Капітальні видатки</t>
  </si>
  <si>
    <t>Капітальний ремонт інших обєктів</t>
  </si>
  <si>
    <t>Придбання обладнання і редметів довгост.користув.</t>
  </si>
  <si>
    <t xml:space="preserve">Оплата інших енергоносіїв                                     </t>
  </si>
  <si>
    <t>Капітальний ремонт житлового фонда</t>
  </si>
  <si>
    <t>Оплата природного газу</t>
  </si>
  <si>
    <t>загал.фонд 2022</t>
  </si>
  <si>
    <t xml:space="preserve"> КПК 2201160</t>
  </si>
  <si>
    <t xml:space="preserve"> Соціальні стипендії</t>
  </si>
  <si>
    <t xml:space="preserve">  КПК 2201700,2201710</t>
  </si>
  <si>
    <t>таблиця 5</t>
  </si>
  <si>
    <t xml:space="preserve">  КПК 2201190, 2201080,2501180</t>
  </si>
  <si>
    <t>Стипендія КМУ за видатні заслуги у сфері освіти</t>
  </si>
  <si>
    <t xml:space="preserve"> Анализ касових  видатків загального фонду 2022 - 2023 рік </t>
  </si>
  <si>
    <t>загал.фонд 2023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</si>
</sst>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0"/>
    <numFmt numFmtId="183" formatCode="0.0000000000"/>
    <numFmt numFmtId="184" formatCode="0.00000000"/>
    <numFmt numFmtId="185" formatCode="#,##0.0"/>
  </numFmts>
  <fonts count="3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sz val="20"/>
      <name val="Arial Cyr"/>
      <family val="0"/>
    </font>
    <font>
      <b/>
      <sz val="22"/>
      <name val="Times New Roman"/>
      <family val="1"/>
    </font>
    <font>
      <b/>
      <sz val="24"/>
      <name val="Times New Roman"/>
      <family val="1"/>
    </font>
    <font>
      <sz val="24"/>
      <name val="Arial Cyr"/>
      <family val="0"/>
    </font>
    <font>
      <sz val="22"/>
      <name val="Times New Roman"/>
      <family val="1"/>
    </font>
    <font>
      <b/>
      <sz val="26"/>
      <name val="Times New Roman"/>
      <family val="1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name val="Times New Roman"/>
      <family val="1"/>
    </font>
    <font>
      <b/>
      <sz val="2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0" fontId="3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wrapText="1"/>
    </xf>
    <xf numFmtId="0" fontId="5" fillId="0" borderId="11" xfId="0" applyFont="1" applyBorder="1" applyAlignment="1">
      <alignment vertical="top" wrapText="1"/>
    </xf>
    <xf numFmtId="0" fontId="5" fillId="0" borderId="16" xfId="0" applyFont="1" applyBorder="1" applyAlignment="1">
      <alignment horizontal="left" vertical="justify" wrapText="1"/>
    </xf>
    <xf numFmtId="180" fontId="6" fillId="0" borderId="11" xfId="0" applyNumberFormat="1" applyFont="1" applyBorder="1" applyAlignment="1">
      <alignment horizontal="center" wrapText="1"/>
    </xf>
    <xf numFmtId="1" fontId="7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180" fontId="6" fillId="0" borderId="17" xfId="0" applyNumberFormat="1" applyFont="1" applyBorder="1" applyAlignment="1">
      <alignment horizontal="center" wrapText="1"/>
    </xf>
    <xf numFmtId="180" fontId="28" fillId="0" borderId="11" xfId="0" applyNumberFormat="1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180" fontId="28" fillId="0" borderId="13" xfId="0" applyNumberFormat="1" applyFont="1" applyBorder="1" applyAlignment="1">
      <alignment horizontal="center" wrapText="1"/>
    </xf>
    <xf numFmtId="2" fontId="28" fillId="0" borderId="14" xfId="0" applyNumberFormat="1" applyFont="1" applyBorder="1" applyAlignment="1">
      <alignment horizontal="center" wrapText="1"/>
    </xf>
    <xf numFmtId="180" fontId="28" fillId="0" borderId="15" xfId="0" applyNumberFormat="1" applyFont="1" applyBorder="1" applyAlignment="1">
      <alignment horizontal="center" wrapText="1"/>
    </xf>
    <xf numFmtId="2" fontId="28" fillId="0" borderId="17" xfId="0" applyNumberFormat="1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180" fontId="28" fillId="0" borderId="11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 wrapText="1"/>
    </xf>
    <xf numFmtId="2" fontId="28" fillId="0" borderId="10" xfId="0" applyNumberFormat="1" applyFont="1" applyBorder="1" applyAlignment="1">
      <alignment horizontal="center"/>
    </xf>
    <xf numFmtId="185" fontId="6" fillId="0" borderId="11" xfId="0" applyNumberFormat="1" applyFont="1" applyBorder="1" applyAlignment="1">
      <alignment horizontal="center" wrapText="1"/>
    </xf>
    <xf numFmtId="185" fontId="6" fillId="0" borderId="16" xfId="0" applyNumberFormat="1" applyFont="1" applyBorder="1" applyAlignment="1">
      <alignment horizontal="center" wrapText="1"/>
    </xf>
    <xf numFmtId="185" fontId="6" fillId="0" borderId="13" xfId="0" applyNumberFormat="1" applyFont="1" applyBorder="1" applyAlignment="1">
      <alignment horizontal="center" wrapText="1"/>
    </xf>
    <xf numFmtId="185" fontId="6" fillId="0" borderId="14" xfId="0" applyNumberFormat="1" applyFont="1" applyFill="1" applyBorder="1" applyAlignment="1">
      <alignment horizontal="center" wrapText="1"/>
    </xf>
    <xf numFmtId="185" fontId="6" fillId="0" borderId="15" xfId="0" applyNumberFormat="1" applyFont="1" applyBorder="1" applyAlignment="1">
      <alignment horizontal="center" wrapText="1"/>
    </xf>
    <xf numFmtId="185" fontId="6" fillId="0" borderId="16" xfId="0" applyNumberFormat="1" applyFont="1" applyBorder="1" applyAlignment="1">
      <alignment horizontal="center"/>
    </xf>
    <xf numFmtId="185" fontId="6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0" fontId="28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185" fontId="6" fillId="0" borderId="17" xfId="0" applyNumberFormat="1" applyFont="1" applyBorder="1" applyAlignment="1">
      <alignment horizontal="center" wrapText="1"/>
    </xf>
    <xf numFmtId="185" fontId="6" fillId="0" borderId="18" xfId="0" applyNumberFormat="1" applyFont="1" applyBorder="1" applyAlignment="1">
      <alignment horizontal="center" wrapText="1"/>
    </xf>
    <xf numFmtId="180" fontId="28" fillId="0" borderId="17" xfId="0" applyNumberFormat="1" applyFont="1" applyBorder="1" applyAlignment="1">
      <alignment horizontal="center" wrapText="1"/>
    </xf>
    <xf numFmtId="180" fontId="28" fillId="0" borderId="18" xfId="0" applyNumberFormat="1" applyFont="1" applyBorder="1" applyAlignment="1">
      <alignment horizontal="center" wrapText="1"/>
    </xf>
    <xf numFmtId="180" fontId="28" fillId="0" borderId="10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80" fontId="28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9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60" zoomScalePageLayoutView="0" workbookViewId="0" topLeftCell="A1">
      <selection activeCell="G49" sqref="G49"/>
    </sheetView>
  </sheetViews>
  <sheetFormatPr defaultColWidth="9.00390625" defaultRowHeight="12.75"/>
  <cols>
    <col min="1" max="1" width="16.25390625" style="0" customWidth="1"/>
    <col min="2" max="2" width="67.125" style="0" customWidth="1"/>
    <col min="3" max="3" width="32.875" style="0" customWidth="1"/>
    <col min="4" max="4" width="31.00390625" style="0" customWidth="1"/>
    <col min="5" max="5" width="29.75390625" style="0" customWidth="1"/>
    <col min="6" max="6" width="21.75390625" style="0" customWidth="1"/>
    <col min="7" max="7" width="40.125" style="0" customWidth="1"/>
    <col min="8" max="8" width="21.00390625" style="0" customWidth="1"/>
    <col min="9" max="9" width="8.125" style="0" customWidth="1"/>
    <col min="10" max="10" width="13.375" style="0" bestFit="1" customWidth="1"/>
    <col min="11" max="11" width="11.125" style="0" bestFit="1" customWidth="1"/>
  </cols>
  <sheetData>
    <row r="1" spans="8:9" ht="25.5">
      <c r="H1" s="10" t="s">
        <v>33</v>
      </c>
      <c r="I1" s="10"/>
    </row>
    <row r="2" spans="1:11" ht="33">
      <c r="A2" s="7"/>
      <c r="B2" s="76" t="s">
        <v>36</v>
      </c>
      <c r="C2" s="77"/>
      <c r="D2" s="77"/>
      <c r="E2" s="77"/>
      <c r="F2" s="77"/>
      <c r="G2" s="77"/>
      <c r="H2" s="77"/>
      <c r="I2" s="77"/>
      <c r="J2" s="77"/>
      <c r="K2" s="77"/>
    </row>
    <row r="3" spans="1:11" ht="34.5" customHeight="1">
      <c r="A3" s="78" t="s">
        <v>30</v>
      </c>
      <c r="B3" s="78"/>
      <c r="C3" s="78"/>
      <c r="D3" s="78"/>
      <c r="E3" s="78"/>
      <c r="F3" s="78"/>
      <c r="G3" s="78"/>
      <c r="H3" s="78"/>
      <c r="I3" s="78"/>
      <c r="J3" s="7"/>
      <c r="K3" s="7"/>
    </row>
    <row r="4" spans="1:11" ht="26.25" thickBot="1">
      <c r="A4" s="9"/>
      <c r="B4" s="9"/>
      <c r="C4" s="9"/>
      <c r="D4" s="9"/>
      <c r="E4" s="9"/>
      <c r="F4" s="9"/>
      <c r="G4" s="8" t="s">
        <v>20</v>
      </c>
      <c r="H4" s="9"/>
      <c r="I4" s="9"/>
      <c r="J4" s="7"/>
      <c r="K4" s="7"/>
    </row>
    <row r="5" spans="1:11" ht="57" customHeight="1" thickBot="1">
      <c r="A5" s="13" t="s">
        <v>0</v>
      </c>
      <c r="B5" s="13" t="s">
        <v>1</v>
      </c>
      <c r="C5" s="14" t="s">
        <v>29</v>
      </c>
      <c r="D5" s="16" t="s">
        <v>2</v>
      </c>
      <c r="E5" s="14" t="s">
        <v>37</v>
      </c>
      <c r="F5" s="15" t="s">
        <v>2</v>
      </c>
      <c r="G5" s="16" t="s">
        <v>19</v>
      </c>
      <c r="H5" s="7"/>
      <c r="I5" s="7"/>
      <c r="J5" s="7"/>
      <c r="K5" s="7"/>
    </row>
    <row r="6" spans="1:11" ht="56.25" customHeight="1" thickBot="1">
      <c r="A6" s="17"/>
      <c r="B6" s="15" t="s">
        <v>3</v>
      </c>
      <c r="C6" s="47">
        <f>C7+C28</f>
        <v>211585.10000000003</v>
      </c>
      <c r="D6" s="28">
        <f>D8+D10+D11+D12+D13+D15+D17+D23+D24+D25+D27+D29+D30+D31+D32</f>
        <v>99.99999999999999</v>
      </c>
      <c r="E6" s="47">
        <f>E7+E28</f>
        <v>218478.8</v>
      </c>
      <c r="F6" s="28">
        <f>F8+F10+F11+F12+F13+F15+F17+F23+F24+F25+F27+F29+F30+F31+F32</f>
        <v>100</v>
      </c>
      <c r="G6" s="29">
        <f>E6-C6</f>
        <v>6893.699999999953</v>
      </c>
      <c r="H6" s="30"/>
      <c r="I6" s="7"/>
      <c r="J6" s="7"/>
      <c r="K6" s="7"/>
    </row>
    <row r="7" spans="1:11" ht="64.5" customHeight="1" thickBot="1">
      <c r="A7" s="18">
        <v>2000</v>
      </c>
      <c r="B7" s="15" t="s">
        <v>22</v>
      </c>
      <c r="C7" s="47">
        <f>C8+C9+C10+C11+C12+C13+C15+C17+C23+C24+C25+C27</f>
        <v>211585.10000000003</v>
      </c>
      <c r="D7" s="36"/>
      <c r="E7" s="47">
        <f>E8+E9+E10+E11+E12+E13+E15+E17+E23+E24+E25+E27</f>
        <v>218478.8</v>
      </c>
      <c r="F7" s="27"/>
      <c r="G7" s="27">
        <f>G8+G9+G10+G11+G12+G13+G15+G17+G23+G24+G25+G27</f>
        <v>6893.699999999995</v>
      </c>
      <c r="H7" s="30"/>
      <c r="I7" s="7"/>
      <c r="J7" s="7"/>
      <c r="K7" s="7"/>
    </row>
    <row r="8" spans="1:11" ht="47.25" customHeight="1" thickBot="1">
      <c r="A8" s="19">
        <v>2111</v>
      </c>
      <c r="B8" s="15" t="s">
        <v>4</v>
      </c>
      <c r="C8" s="47">
        <v>163392.4</v>
      </c>
      <c r="D8" s="64">
        <f>(C8+C9)*100/C6</f>
        <v>94.36652202825245</v>
      </c>
      <c r="E8" s="47">
        <v>168934.8</v>
      </c>
      <c r="F8" s="66">
        <f>(E8+E9)*100/E6</f>
        <v>94.3342328866691</v>
      </c>
      <c r="G8" s="31">
        <f aca="true" t="shared" si="0" ref="G8:G29">E8-C8</f>
        <v>5542.399999999994</v>
      </c>
      <c r="H8" s="30"/>
      <c r="I8" s="7"/>
      <c r="J8" s="7"/>
      <c r="K8" s="7"/>
    </row>
    <row r="9" spans="1:11" ht="53.25" customHeight="1" thickBot="1">
      <c r="A9" s="20">
        <v>2120</v>
      </c>
      <c r="B9" s="19" t="s">
        <v>5</v>
      </c>
      <c r="C9" s="48">
        <v>36273.1</v>
      </c>
      <c r="D9" s="65"/>
      <c r="E9" s="48">
        <v>37165.5</v>
      </c>
      <c r="F9" s="67"/>
      <c r="G9" s="32">
        <f t="shared" si="0"/>
        <v>892.4000000000015</v>
      </c>
      <c r="H9" s="30"/>
      <c r="I9" s="7"/>
      <c r="J9" s="7"/>
      <c r="K9" s="7"/>
    </row>
    <row r="10" spans="1:11" ht="31.5" thickBot="1">
      <c r="A10" s="56">
        <v>2210</v>
      </c>
      <c r="B10" s="20" t="s">
        <v>16</v>
      </c>
      <c r="C10" s="49">
        <v>6.8</v>
      </c>
      <c r="D10" s="38">
        <f>C10*100/C6</f>
        <v>0.00321383689116105</v>
      </c>
      <c r="E10" s="49">
        <v>733.6</v>
      </c>
      <c r="F10" s="55">
        <f>E10*100/E6</f>
        <v>0.3357762858455832</v>
      </c>
      <c r="G10" s="32">
        <f t="shared" si="0"/>
        <v>726.8000000000001</v>
      </c>
      <c r="H10" s="30"/>
      <c r="I10" s="7"/>
      <c r="J10" s="7"/>
      <c r="K10" s="7"/>
    </row>
    <row r="11" spans="1:11" ht="45" customHeight="1" thickBot="1">
      <c r="A11" s="56"/>
      <c r="B11" s="21" t="s">
        <v>17</v>
      </c>
      <c r="C11" s="50">
        <v>74.7</v>
      </c>
      <c r="D11" s="39">
        <f>C11*100/C6</f>
        <v>0.035304943495548594</v>
      </c>
      <c r="E11" s="50">
        <v>53.7</v>
      </c>
      <c r="F11" s="39">
        <f>E11*100/E6</f>
        <v>0.02457904382484708</v>
      </c>
      <c r="G11" s="35">
        <f t="shared" si="0"/>
        <v>-21</v>
      </c>
      <c r="H11" s="30"/>
      <c r="I11" s="7"/>
      <c r="J11" s="7"/>
      <c r="K11" s="7"/>
    </row>
    <row r="12" spans="1:11" ht="39" customHeight="1" thickBot="1">
      <c r="A12" s="22">
        <v>2230</v>
      </c>
      <c r="B12" s="22" t="s">
        <v>18</v>
      </c>
      <c r="C12" s="51">
        <v>3047.5</v>
      </c>
      <c r="D12" s="40">
        <f>C12*100/C6</f>
        <v>1.440318812619603</v>
      </c>
      <c r="E12" s="51">
        <v>3165.5</v>
      </c>
      <c r="F12" s="40">
        <f>E12*100/E6</f>
        <v>1.4488819967887046</v>
      </c>
      <c r="G12" s="33">
        <f t="shared" si="0"/>
        <v>118</v>
      </c>
      <c r="H12" s="30"/>
      <c r="I12" s="7"/>
      <c r="J12" s="7"/>
      <c r="K12" s="7"/>
    </row>
    <row r="13" spans="1:11" ht="64.5" customHeight="1" thickBot="1">
      <c r="A13" s="58">
        <v>2240</v>
      </c>
      <c r="B13" s="58" t="s">
        <v>6</v>
      </c>
      <c r="C13" s="60">
        <v>741.7</v>
      </c>
      <c r="D13" s="62">
        <f>C13*100/C6</f>
        <v>0.3505445326726692</v>
      </c>
      <c r="E13" s="60">
        <v>265.9</v>
      </c>
      <c r="F13" s="62">
        <f>E13*100/E6</f>
        <v>0.12170517230962453</v>
      </c>
      <c r="G13" s="32">
        <f t="shared" si="0"/>
        <v>-475.80000000000007</v>
      </c>
      <c r="H13" s="30"/>
      <c r="I13" s="7"/>
      <c r="J13" s="7"/>
      <c r="K13" s="7"/>
    </row>
    <row r="14" spans="1:11" ht="19.5" customHeight="1" hidden="1" thickBot="1">
      <c r="A14" s="59"/>
      <c r="B14" s="59"/>
      <c r="C14" s="61"/>
      <c r="D14" s="63"/>
      <c r="E14" s="61"/>
      <c r="F14" s="63"/>
      <c r="G14" s="29">
        <f t="shared" si="0"/>
        <v>0</v>
      </c>
      <c r="H14" s="30"/>
      <c r="I14" s="7"/>
      <c r="J14" s="7"/>
      <c r="K14" s="7"/>
    </row>
    <row r="15" spans="1:11" ht="44.25" customHeight="1" thickBot="1">
      <c r="A15" s="58">
        <v>2250</v>
      </c>
      <c r="B15" s="58" t="s">
        <v>7</v>
      </c>
      <c r="C15" s="60">
        <v>0.6</v>
      </c>
      <c r="D15" s="41">
        <f>C15*100/C6</f>
        <v>0.0002835738433377397</v>
      </c>
      <c r="E15" s="60"/>
      <c r="F15" s="41">
        <f>E15*100/E6</f>
        <v>0</v>
      </c>
      <c r="G15" s="35">
        <f t="shared" si="0"/>
        <v>-0.6</v>
      </c>
      <c r="H15" s="30"/>
      <c r="I15" s="7"/>
      <c r="J15" s="7"/>
      <c r="K15" s="7"/>
    </row>
    <row r="16" spans="1:11" ht="19.5" customHeight="1" hidden="1" thickBot="1">
      <c r="A16" s="59"/>
      <c r="B16" s="59"/>
      <c r="C16" s="61"/>
      <c r="D16" s="42"/>
      <c r="E16" s="61"/>
      <c r="F16" s="42"/>
      <c r="G16" s="29">
        <f t="shared" si="0"/>
        <v>0</v>
      </c>
      <c r="H16" s="30"/>
      <c r="I16" s="7"/>
      <c r="J16" s="7"/>
      <c r="K16" s="7"/>
    </row>
    <row r="17" spans="1:11" ht="43.5" customHeight="1" thickBot="1">
      <c r="A17" s="15">
        <v>2270</v>
      </c>
      <c r="B17" s="15" t="s">
        <v>8</v>
      </c>
      <c r="C17" s="47">
        <f>C18+C19+C20+C22+C21</f>
        <v>6812.7</v>
      </c>
      <c r="D17" s="43">
        <f>C17*100/C6</f>
        <v>3.2198392041783657</v>
      </c>
      <c r="E17" s="47">
        <f>E18+E19+E20+E22+E21</f>
        <v>6856.5</v>
      </c>
      <c r="F17" s="43">
        <f>E17*100/E6</f>
        <v>3.1382907632227934</v>
      </c>
      <c r="G17" s="29">
        <f t="shared" si="0"/>
        <v>43.80000000000018</v>
      </c>
      <c r="H17" s="30"/>
      <c r="I17" s="7"/>
      <c r="J17" s="7"/>
      <c r="K17" s="7"/>
    </row>
    <row r="18" spans="1:11" ht="43.5" customHeight="1" thickBot="1">
      <c r="A18" s="15">
        <v>2271</v>
      </c>
      <c r="B18" s="15" t="s">
        <v>9</v>
      </c>
      <c r="C18" s="47">
        <v>3567.2</v>
      </c>
      <c r="D18" s="44">
        <f>C18*100/C6</f>
        <v>1.6859410232573084</v>
      </c>
      <c r="E18" s="47">
        <v>2675.5</v>
      </c>
      <c r="F18" s="44">
        <f>E18*100/E6</f>
        <v>1.2246039432658913</v>
      </c>
      <c r="G18" s="29">
        <f t="shared" si="0"/>
        <v>-891.6999999999998</v>
      </c>
      <c r="H18" s="30"/>
      <c r="I18" s="7"/>
      <c r="J18" s="7"/>
      <c r="K18" s="7"/>
    </row>
    <row r="19" spans="1:11" ht="50.25" customHeight="1" thickBot="1">
      <c r="A19" s="15">
        <v>2272</v>
      </c>
      <c r="B19" s="15" t="s">
        <v>10</v>
      </c>
      <c r="C19" s="47">
        <v>144.2</v>
      </c>
      <c r="D19" s="44">
        <f>C19*100/C6</f>
        <v>0.06815224701550343</v>
      </c>
      <c r="E19" s="47">
        <v>539.1</v>
      </c>
      <c r="F19" s="44">
        <f>E19*100/E6</f>
        <v>0.2467516299064257</v>
      </c>
      <c r="G19" s="29">
        <f t="shared" si="0"/>
        <v>394.90000000000003</v>
      </c>
      <c r="H19" s="30"/>
      <c r="I19" s="7"/>
      <c r="J19" s="7"/>
      <c r="K19" s="7"/>
    </row>
    <row r="20" spans="1:11" ht="36" customHeight="1" thickBot="1">
      <c r="A20" s="15">
        <v>2273</v>
      </c>
      <c r="B20" s="15" t="s">
        <v>11</v>
      </c>
      <c r="C20" s="47">
        <v>2979.5</v>
      </c>
      <c r="D20" s="44">
        <f>C20*100/C6</f>
        <v>1.4081804437079923</v>
      </c>
      <c r="E20" s="47">
        <v>3585.8</v>
      </c>
      <c r="F20" s="44">
        <f>E20*100/E6</f>
        <v>1.6412576414736808</v>
      </c>
      <c r="G20" s="29">
        <f t="shared" si="0"/>
        <v>606.3000000000002</v>
      </c>
      <c r="H20" s="30"/>
      <c r="I20" s="7"/>
      <c r="J20" s="7"/>
      <c r="K20" s="7"/>
    </row>
    <row r="21" spans="1:11" ht="36" customHeight="1" thickBot="1">
      <c r="A21" s="15">
        <v>2274</v>
      </c>
      <c r="B21" s="15" t="s">
        <v>28</v>
      </c>
      <c r="C21" s="47">
        <v>85</v>
      </c>
      <c r="D21" s="44"/>
      <c r="E21" s="47">
        <v>1.1</v>
      </c>
      <c r="F21" s="44">
        <f>E21*100/E7</f>
        <v>0.0005034813446430502</v>
      </c>
      <c r="G21" s="29">
        <f t="shared" si="0"/>
        <v>-83.9</v>
      </c>
      <c r="H21" s="30"/>
      <c r="I21" s="7"/>
      <c r="J21" s="7"/>
      <c r="K21" s="7"/>
    </row>
    <row r="22" spans="1:11" ht="36" customHeight="1" thickBot="1">
      <c r="A22" s="15">
        <v>2275</v>
      </c>
      <c r="B22" s="15" t="s">
        <v>26</v>
      </c>
      <c r="C22" s="47">
        <v>36.8</v>
      </c>
      <c r="D22" s="37"/>
      <c r="E22" s="47">
        <v>55</v>
      </c>
      <c r="F22" s="44">
        <f>E22*100/E6</f>
        <v>0.025174067232152503</v>
      </c>
      <c r="G22" s="29">
        <f t="shared" si="0"/>
        <v>18.200000000000003</v>
      </c>
      <c r="H22" s="30"/>
      <c r="I22" s="7"/>
      <c r="J22" s="7"/>
      <c r="K22" s="7"/>
    </row>
    <row r="23" spans="1:11" ht="50.25" customHeight="1" thickBot="1">
      <c r="A23" s="15">
        <v>2282</v>
      </c>
      <c r="B23" s="15" t="s">
        <v>12</v>
      </c>
      <c r="C23" s="47"/>
      <c r="D23" s="45">
        <f>C23*100/C6</f>
        <v>0</v>
      </c>
      <c r="E23" s="47"/>
      <c r="F23" s="45">
        <f>E23*100/E6</f>
        <v>0</v>
      </c>
      <c r="G23" s="29">
        <f t="shared" si="0"/>
        <v>0</v>
      </c>
      <c r="H23" s="30"/>
      <c r="I23" s="7"/>
      <c r="J23" s="7"/>
      <c r="K23" s="7"/>
    </row>
    <row r="24" spans="1:11" ht="46.5" customHeight="1" hidden="1" thickBot="1">
      <c r="A24" s="15">
        <v>2720</v>
      </c>
      <c r="B24" s="15" t="s">
        <v>13</v>
      </c>
      <c r="C24" s="47"/>
      <c r="D24" s="36">
        <f>C24*100/C6</f>
        <v>0</v>
      </c>
      <c r="E24" s="47"/>
      <c r="F24" s="36">
        <f>E24*100/E6</f>
        <v>0</v>
      </c>
      <c r="G24" s="29">
        <f t="shared" si="0"/>
        <v>0</v>
      </c>
      <c r="H24" s="30"/>
      <c r="I24" s="7"/>
      <c r="J24" s="7"/>
      <c r="K24" s="7"/>
    </row>
    <row r="25" spans="1:11" ht="65.25" customHeight="1">
      <c r="A25" s="58">
        <v>2730</v>
      </c>
      <c r="B25" s="58" t="s">
        <v>14</v>
      </c>
      <c r="C25" s="60">
        <v>1235.6</v>
      </c>
      <c r="D25" s="62">
        <f>C25*100/C6</f>
        <v>0.5839730680468519</v>
      </c>
      <c r="E25" s="60">
        <v>1303.3</v>
      </c>
      <c r="F25" s="62">
        <f>E25*100/E6</f>
        <v>0.596533851339352</v>
      </c>
      <c r="G25" s="68">
        <f t="shared" si="0"/>
        <v>67.70000000000005</v>
      </c>
      <c r="H25" s="30"/>
      <c r="I25" s="7"/>
      <c r="J25" s="7"/>
      <c r="K25" s="7"/>
    </row>
    <row r="26" spans="1:11" ht="19.5" customHeight="1" thickBot="1">
      <c r="A26" s="59"/>
      <c r="B26" s="59"/>
      <c r="C26" s="61"/>
      <c r="D26" s="63"/>
      <c r="E26" s="61"/>
      <c r="F26" s="63"/>
      <c r="G26" s="69"/>
      <c r="H26" s="30"/>
      <c r="I26" s="7"/>
      <c r="J26" s="7"/>
      <c r="K26" s="7"/>
    </row>
    <row r="27" spans="1:11" ht="38.25" customHeight="1" hidden="1" thickBot="1">
      <c r="A27" s="15">
        <v>2800</v>
      </c>
      <c r="B27" s="15" t="s">
        <v>15</v>
      </c>
      <c r="C27" s="47"/>
      <c r="D27" s="44">
        <f>C27*100/C6</f>
        <v>0</v>
      </c>
      <c r="E27" s="47"/>
      <c r="F27" s="34">
        <f>E27*100/E6</f>
        <v>0</v>
      </c>
      <c r="G27" s="29">
        <f t="shared" si="0"/>
        <v>0</v>
      </c>
      <c r="H27" s="30"/>
      <c r="I27" s="7"/>
      <c r="J27" s="7"/>
      <c r="K27" s="7"/>
    </row>
    <row r="28" spans="1:11" ht="37.5" customHeight="1" hidden="1" thickBot="1">
      <c r="A28" s="23">
        <v>3000</v>
      </c>
      <c r="B28" s="24" t="s">
        <v>23</v>
      </c>
      <c r="C28" s="52">
        <f>C29+C30+C31+C32</f>
        <v>0</v>
      </c>
      <c r="D28" s="46"/>
      <c r="E28" s="52">
        <f>E29+E30+E31+E32</f>
        <v>0</v>
      </c>
      <c r="F28" s="34"/>
      <c r="G28" s="27">
        <f t="shared" si="0"/>
        <v>0</v>
      </c>
      <c r="H28" s="30"/>
      <c r="I28" s="7"/>
      <c r="J28" s="11"/>
      <c r="K28" s="11"/>
    </row>
    <row r="29" spans="1:8" ht="57.75" customHeight="1" hidden="1" thickBot="1">
      <c r="A29" s="23">
        <v>3110</v>
      </c>
      <c r="B29" s="26" t="s">
        <v>25</v>
      </c>
      <c r="C29" s="52"/>
      <c r="D29" s="36">
        <f>C29*100/C6</f>
        <v>0</v>
      </c>
      <c r="E29" s="52"/>
      <c r="F29" s="27">
        <f>E29*100/E6</f>
        <v>0</v>
      </c>
      <c r="G29" s="31">
        <f t="shared" si="0"/>
        <v>0</v>
      </c>
      <c r="H29" s="30"/>
    </row>
    <row r="30" spans="1:10" ht="56.25" customHeight="1" hidden="1" thickBot="1">
      <c r="A30" s="25">
        <v>3131</v>
      </c>
      <c r="B30" s="24" t="s">
        <v>27</v>
      </c>
      <c r="C30" s="53"/>
      <c r="D30" s="36">
        <f>C30*100/C6</f>
        <v>0</v>
      </c>
      <c r="E30" s="53"/>
      <c r="F30" s="27">
        <f>E30*100/E6</f>
        <v>0</v>
      </c>
      <c r="G30" s="29">
        <f>E30-C30</f>
        <v>0</v>
      </c>
      <c r="H30" s="30"/>
      <c r="J30" s="12"/>
    </row>
    <row r="31" spans="1:8" ht="56.25" hidden="1" thickBot="1">
      <c r="A31" s="25">
        <v>3132</v>
      </c>
      <c r="B31" s="24" t="s">
        <v>24</v>
      </c>
      <c r="C31" s="53"/>
      <c r="D31" s="36">
        <f>C31*100/C6</f>
        <v>0</v>
      </c>
      <c r="E31" s="53"/>
      <c r="F31" s="27">
        <f>E31*100/E6</f>
        <v>0</v>
      </c>
      <c r="G31" s="27">
        <f>E31-C31</f>
        <v>0</v>
      </c>
      <c r="H31" s="30"/>
    </row>
    <row r="32" spans="1:8" ht="55.5" hidden="1" thickBot="1">
      <c r="A32" s="25">
        <v>3142</v>
      </c>
      <c r="B32" s="15" t="s">
        <v>21</v>
      </c>
      <c r="C32" s="53"/>
      <c r="D32" s="34">
        <f>C32*100/C6</f>
        <v>0</v>
      </c>
      <c r="E32" s="53"/>
      <c r="F32" s="34">
        <f>E32*100/E6</f>
        <v>0</v>
      </c>
      <c r="G32" s="27">
        <f>E32-C32</f>
        <v>0</v>
      </c>
      <c r="H32" s="30"/>
    </row>
    <row r="33" spans="6:7" ht="18.75">
      <c r="F33" s="4"/>
      <c r="G33" s="2"/>
    </row>
    <row r="34" spans="6:7" ht="18.75">
      <c r="F34" s="5"/>
      <c r="G34" s="3"/>
    </row>
    <row r="35" spans="1:10" ht="30.75" thickBot="1">
      <c r="A35" s="74" t="s">
        <v>34</v>
      </c>
      <c r="B35" s="75"/>
      <c r="C35" s="75"/>
      <c r="D35" s="75"/>
      <c r="E35" s="75"/>
      <c r="F35" s="75"/>
      <c r="G35" s="75"/>
      <c r="H35" s="75"/>
      <c r="I35" s="75"/>
      <c r="J35" s="75"/>
    </row>
    <row r="36" spans="1:10" ht="30.75" thickBot="1">
      <c r="A36" s="13" t="s">
        <v>0</v>
      </c>
      <c r="B36" s="13" t="s">
        <v>1</v>
      </c>
      <c r="C36" s="14">
        <v>2022</v>
      </c>
      <c r="D36" s="16"/>
      <c r="E36" s="14">
        <v>2023</v>
      </c>
      <c r="F36" s="15"/>
      <c r="G36" s="16" t="s">
        <v>19</v>
      </c>
      <c r="H36" s="54"/>
      <c r="I36" s="54"/>
      <c r="J36" s="54"/>
    </row>
    <row r="37" spans="1:10" ht="31.5" thickBot="1">
      <c r="A37" s="15">
        <v>2720</v>
      </c>
      <c r="B37" s="15" t="s">
        <v>13</v>
      </c>
      <c r="C37" s="47">
        <v>52116.3</v>
      </c>
      <c r="D37" s="36"/>
      <c r="E37" s="47">
        <v>47789.3</v>
      </c>
      <c r="F37" s="27"/>
      <c r="G37" s="27">
        <f>E37-C37</f>
        <v>-4327</v>
      </c>
      <c r="H37" s="54"/>
      <c r="I37" s="54"/>
      <c r="J37" s="54"/>
    </row>
    <row r="38" spans="1:10" ht="56.25" thickBot="1">
      <c r="A38" s="15">
        <v>2730</v>
      </c>
      <c r="B38" s="15" t="s">
        <v>35</v>
      </c>
      <c r="C38" s="47">
        <v>91.7</v>
      </c>
      <c r="D38" s="36"/>
      <c r="E38" s="47">
        <v>128.8</v>
      </c>
      <c r="F38" s="27"/>
      <c r="G38" s="27">
        <f>E38-C38</f>
        <v>37.10000000000001</v>
      </c>
      <c r="H38" s="54"/>
      <c r="I38" s="54"/>
      <c r="J38" s="54"/>
    </row>
    <row r="39" spans="1:10" ht="31.5" thickBot="1">
      <c r="A39" s="15"/>
      <c r="B39" s="15" t="s">
        <v>31</v>
      </c>
      <c r="C39" s="47">
        <v>3904.9</v>
      </c>
      <c r="D39" s="36"/>
      <c r="E39" s="47">
        <v>6034.9</v>
      </c>
      <c r="F39" s="27"/>
      <c r="G39" s="27">
        <f>E39-C39</f>
        <v>2129.9999999999995</v>
      </c>
      <c r="H39" s="54"/>
      <c r="I39" s="54"/>
      <c r="J39" s="54"/>
    </row>
    <row r="40" spans="1:10" ht="30">
      <c r="A40" s="70" t="s">
        <v>32</v>
      </c>
      <c r="B40" s="71"/>
      <c r="C40" s="71"/>
      <c r="D40" s="71"/>
      <c r="E40" s="71"/>
      <c r="F40" s="71"/>
      <c r="G40" s="71"/>
      <c r="H40" s="72"/>
      <c r="I40" s="72"/>
      <c r="J40" s="54"/>
    </row>
    <row r="41" spans="1:10" ht="30.75" thickBot="1">
      <c r="A41" s="73"/>
      <c r="B41" s="71"/>
      <c r="C41" s="71"/>
      <c r="D41" s="71"/>
      <c r="E41" s="71"/>
      <c r="F41" s="71"/>
      <c r="G41" s="71"/>
      <c r="H41" s="72"/>
      <c r="I41" s="72"/>
      <c r="J41" s="54"/>
    </row>
    <row r="42" spans="1:7" ht="27.75" thickBot="1">
      <c r="A42" s="13" t="s">
        <v>0</v>
      </c>
      <c r="B42" s="13" t="s">
        <v>1</v>
      </c>
      <c r="C42" s="14">
        <v>2022</v>
      </c>
      <c r="D42" s="16"/>
      <c r="E42" s="14">
        <v>2023</v>
      </c>
      <c r="F42" s="15"/>
      <c r="G42" s="16" t="s">
        <v>19</v>
      </c>
    </row>
    <row r="43" spans="1:7" ht="31.5" thickBot="1">
      <c r="A43" s="18">
        <v>2000</v>
      </c>
      <c r="B43" s="15" t="s">
        <v>22</v>
      </c>
      <c r="C43" s="47">
        <f>C44</f>
        <v>340.6</v>
      </c>
      <c r="D43" s="36"/>
      <c r="E43" s="47">
        <f>E44</f>
        <v>1987.7000000000003</v>
      </c>
      <c r="F43" s="27"/>
      <c r="G43" s="29">
        <f aca="true" t="shared" si="1" ref="G43:G49">E43-C43</f>
        <v>1647.1000000000004</v>
      </c>
    </row>
    <row r="44" spans="1:7" ht="31.5" thickBot="1">
      <c r="A44" s="15">
        <v>2270</v>
      </c>
      <c r="B44" s="15" t="s">
        <v>8</v>
      </c>
      <c r="C44" s="47">
        <f>C45+C46+C47+C48+C50+C51+C53+C55+C61+C62+C63+C65+C49</f>
        <v>340.6</v>
      </c>
      <c r="D44" s="43"/>
      <c r="E44" s="47">
        <f>E45+E46+E47+E48+E50+E51+E53+E55+E61+E62+E63+E65+E49</f>
        <v>1987.7000000000003</v>
      </c>
      <c r="F44" s="43"/>
      <c r="G44" s="29">
        <f t="shared" si="1"/>
        <v>1647.1000000000004</v>
      </c>
    </row>
    <row r="45" spans="1:7" ht="31.5" thickBot="1">
      <c r="A45" s="15">
        <v>2271</v>
      </c>
      <c r="B45" s="15" t="s">
        <v>9</v>
      </c>
      <c r="C45" s="47">
        <v>120.1</v>
      </c>
      <c r="D45" s="44"/>
      <c r="E45" s="47">
        <v>714.9</v>
      </c>
      <c r="F45" s="44"/>
      <c r="G45" s="29">
        <f t="shared" si="1"/>
        <v>594.8</v>
      </c>
    </row>
    <row r="46" spans="1:7" ht="56.25" thickBot="1">
      <c r="A46" s="15">
        <v>2272</v>
      </c>
      <c r="B46" s="15" t="s">
        <v>10</v>
      </c>
      <c r="C46" s="47">
        <v>112.1</v>
      </c>
      <c r="D46" s="44"/>
      <c r="E46" s="47">
        <v>455</v>
      </c>
      <c r="F46" s="44"/>
      <c r="G46" s="29">
        <f t="shared" si="1"/>
        <v>342.9</v>
      </c>
    </row>
    <row r="47" spans="1:7" ht="31.5" thickBot="1">
      <c r="A47" s="15">
        <v>2273</v>
      </c>
      <c r="B47" s="15" t="s">
        <v>11</v>
      </c>
      <c r="C47" s="47">
        <v>95</v>
      </c>
      <c r="D47" s="44"/>
      <c r="E47" s="47">
        <v>747.5</v>
      </c>
      <c r="F47" s="44"/>
      <c r="G47" s="29">
        <f t="shared" si="1"/>
        <v>652.5</v>
      </c>
    </row>
    <row r="48" spans="1:7" ht="31.5" thickBot="1">
      <c r="A48" s="15">
        <v>2274</v>
      </c>
      <c r="B48" s="15" t="s">
        <v>28</v>
      </c>
      <c r="C48" s="47">
        <v>0.6</v>
      </c>
      <c r="D48" s="44"/>
      <c r="E48" s="47">
        <v>14.4</v>
      </c>
      <c r="F48" s="44"/>
      <c r="G48" s="29">
        <f t="shared" si="1"/>
        <v>13.8</v>
      </c>
    </row>
    <row r="49" spans="1:7" ht="31.5" thickBot="1">
      <c r="A49" s="15">
        <v>2275</v>
      </c>
      <c r="B49" s="15" t="s">
        <v>26</v>
      </c>
      <c r="C49" s="47">
        <v>12.8</v>
      </c>
      <c r="D49" s="37"/>
      <c r="E49" s="47">
        <v>55.9</v>
      </c>
      <c r="F49" s="44"/>
      <c r="G49" s="29">
        <f t="shared" si="1"/>
        <v>43.099999999999994</v>
      </c>
    </row>
    <row r="50" spans="6:7" ht="18.75">
      <c r="F50" s="57"/>
      <c r="G50" s="2"/>
    </row>
    <row r="51" spans="6:7" ht="18.75">
      <c r="F51" s="57"/>
      <c r="G51" s="3"/>
    </row>
    <row r="52" spans="6:7" ht="18.75">
      <c r="F52" s="57"/>
      <c r="G52" s="3"/>
    </row>
    <row r="53" spans="6:7" ht="18.75">
      <c r="F53" s="57"/>
      <c r="G53" s="3"/>
    </row>
    <row r="54" spans="6:7" ht="18.75">
      <c r="F54" s="4"/>
      <c r="G54" s="3"/>
    </row>
    <row r="55" spans="6:7" ht="18.75">
      <c r="F55" s="57"/>
      <c r="G55" s="2"/>
    </row>
    <row r="56" spans="6:7" ht="18.75">
      <c r="F56" s="57"/>
      <c r="G56" s="3"/>
    </row>
    <row r="57" spans="6:7" ht="18.75">
      <c r="F57" s="57"/>
      <c r="G57" s="3"/>
    </row>
    <row r="58" spans="6:7" ht="18.75">
      <c r="F58" s="57"/>
      <c r="G58" s="4"/>
    </row>
    <row r="59" spans="6:7" ht="18.75">
      <c r="F59" s="57"/>
      <c r="G59" s="5"/>
    </row>
    <row r="60" spans="6:7" ht="18.75">
      <c r="F60" s="57"/>
      <c r="G60" s="5"/>
    </row>
    <row r="61" spans="6:7" ht="18.75">
      <c r="F61" s="4"/>
      <c r="G61" s="2"/>
    </row>
    <row r="62" spans="6:7" ht="18.75">
      <c r="F62" s="5"/>
      <c r="G62" s="3"/>
    </row>
    <row r="63" spans="6:7" ht="18.75">
      <c r="F63" s="5"/>
      <c r="G63" s="3"/>
    </row>
    <row r="64" spans="6:7" ht="18.75">
      <c r="F64" s="5"/>
      <c r="G64" s="3"/>
    </row>
    <row r="65" spans="6:7" ht="18.75">
      <c r="F65" s="5"/>
      <c r="G65" s="3"/>
    </row>
    <row r="66" spans="6:7" ht="18.75">
      <c r="F66" s="6"/>
      <c r="G66" s="1"/>
    </row>
    <row r="67" spans="6:7" ht="12.75">
      <c r="F67" s="1"/>
      <c r="G67" s="1"/>
    </row>
    <row r="68" spans="6:7" ht="12.75">
      <c r="F68" s="1"/>
      <c r="G68" s="1"/>
    </row>
    <row r="69" spans="6:7" ht="12.75">
      <c r="F69" s="1"/>
      <c r="G69" s="1"/>
    </row>
    <row r="70" spans="6:7" ht="12.75">
      <c r="F70" s="1"/>
      <c r="G70" s="1"/>
    </row>
    <row r="71" spans="6:7" ht="12.75">
      <c r="F71" s="1"/>
      <c r="G71" s="1"/>
    </row>
    <row r="72" spans="6:7" ht="12.75"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6:7" ht="12.75">
      <c r="F75" s="1"/>
      <c r="G75" s="1"/>
    </row>
    <row r="76" spans="6:7" ht="12.75">
      <c r="F76" s="1"/>
      <c r="G76" s="1"/>
    </row>
    <row r="77" spans="6:7" ht="12.75">
      <c r="F77" s="1"/>
      <c r="G77" s="1"/>
    </row>
    <row r="78" spans="6:7" ht="12.75">
      <c r="F78" s="1"/>
      <c r="G78" s="1"/>
    </row>
    <row r="79" spans="6:7" ht="12.75">
      <c r="F79" s="1"/>
      <c r="G79" s="1"/>
    </row>
    <row r="80" spans="6:7" ht="12.75">
      <c r="F80" s="1"/>
      <c r="G80" s="1"/>
    </row>
    <row r="81" spans="6:7" ht="12.75">
      <c r="F81" s="1"/>
      <c r="G81" s="1"/>
    </row>
    <row r="82" spans="6:7" ht="12.75">
      <c r="F82" s="1"/>
      <c r="G82" s="1"/>
    </row>
    <row r="83" spans="6:7" ht="12.75">
      <c r="F83" s="1"/>
      <c r="G83" s="1"/>
    </row>
    <row r="84" spans="6:7" ht="12.75">
      <c r="F84" s="1"/>
      <c r="G84" s="1"/>
    </row>
    <row r="85" spans="6:7" ht="12.75">
      <c r="F85" s="1"/>
      <c r="G85" s="1"/>
    </row>
  </sheetData>
  <sheetProtection/>
  <mergeCells count="27">
    <mergeCell ref="G25:G26"/>
    <mergeCell ref="A40:I41"/>
    <mergeCell ref="A35:J35"/>
    <mergeCell ref="B2:K2"/>
    <mergeCell ref="E13:E14"/>
    <mergeCell ref="E15:E16"/>
    <mergeCell ref="E25:E26"/>
    <mergeCell ref="A3:I3"/>
    <mergeCell ref="D25:D26"/>
    <mergeCell ref="A10:A11"/>
    <mergeCell ref="D8:D9"/>
    <mergeCell ref="F8:F9"/>
    <mergeCell ref="F13:F14"/>
    <mergeCell ref="A13:A14"/>
    <mergeCell ref="B13:B14"/>
    <mergeCell ref="C13:C14"/>
    <mergeCell ref="D13:D14"/>
    <mergeCell ref="F58:F60"/>
    <mergeCell ref="A15:A16"/>
    <mergeCell ref="B15:B16"/>
    <mergeCell ref="C15:C16"/>
    <mergeCell ref="F25:F26"/>
    <mergeCell ref="A25:A26"/>
    <mergeCell ref="B25:B26"/>
    <mergeCell ref="C25:C26"/>
    <mergeCell ref="F50:F53"/>
    <mergeCell ref="F55:F57"/>
  </mergeCells>
  <printOptions/>
  <pageMargins left="0.75" right="0.75" top="1" bottom="1" header="0.5" footer="0.5"/>
  <pageSetup horizontalDpi="600" verticalDpi="600" orientation="landscape" paperSize="9" scale="44" r:id="rId1"/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ЗНТУ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2023-02-09T13:03:51Z</cp:lastPrinted>
  <dcterms:created xsi:type="dcterms:W3CDTF">2016-03-22T06:32:39Z</dcterms:created>
  <dcterms:modified xsi:type="dcterms:W3CDTF">2024-02-05T09:48:44Z</dcterms:modified>
  <cp:category/>
  <cp:version/>
  <cp:contentType/>
  <cp:contentStatus/>
</cp:coreProperties>
</file>